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2f1d847f2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anzierung A1" sheetId="1" r:id="R0a9ee6a2c88645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 &quot;€&quot;;[Red](#,##0.00) &quot;€&quot;;&quot;–&quot;"/>
    <x:numFmt numFmtId="201" formatCode="0.00%"/>
    <x:numFmt numFmtId="202" formatCode="0.00 &quot;m²&quot;"/>
  </x:numFmts>
  <x:fonts count="5">
    <x:font>
      <x:sz val="11"/>
      <x:name val="Carlito"/>
    </x:font>
    <x:font>
      <x:sz val="11"/>
      <x:color rgb="FF262824"/>
      <x:name val="Arial"/>
    </x:font>
    <x:font>
      <x:b/>
      <x:sz val="16"/>
      <x:color rgb="FF86574F"/>
      <x:name val="Arial"/>
    </x:font>
    <x:font>
      <x:sz val="11"/>
      <x:color rgb="FF245E86"/>
      <x:name val="Arial"/>
    </x:font>
    <x:font>
      <x:b/>
      <x:sz val="11"/>
      <x:color rgb="FF26282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2E9DB"/>
      </x:patternFill>
    </x:fill>
    <x:fill>
      <x:patternFill patternType="solid">
        <x:fgColor rgb="FFEAE7E1"/>
      </x:patternFill>
    </x:fill>
    <x:fill>
      <x:patternFill patternType="solid">
        <x:fgColor rgb="FFE6EBD9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201" fontId="3" fillId="2" borderId="0" xfId="0" applyNumberFormat="1" applyFont="1" applyFill="1" applyBorder="1" applyAlignment="1">
      <x:alignment wrapText="1"/>
    </x:xf>
    <x:xf numFmtId="202" fontId="1" fillId="2" borderId="0" xfId="0" applyNumberFormat="1" applyFont="1" applyFill="1" applyBorder="1" applyAlignment="1">
      <x:alignment wrapText="1"/>
    </x:xf>
    <x:xf numFmtId="202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b99b332084191" /><Relationship Type="http://schemas.openxmlformats.org/officeDocument/2006/relationships/theme" Target="/xl/theme/theme1.xml" Id="R3eeea61fbf9548f7" /><Relationship Type="http://schemas.openxmlformats.org/officeDocument/2006/relationships/sharedStrings" Target="/xl/sharedStrings.xml" Id="R9648059c99584ded" /><Relationship Type="http://schemas.openxmlformats.org/officeDocument/2006/relationships/worksheet" Target="/xl/worksheets/sheet1.xml" Id="R0a9ee6a2c88645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77" hidden="0" customWidth="1"/>
    <x:col min="2" max="2" width="24" hidden="0" customWidth="1"/>
    <x:col min="3" max="3" width="27" hidden="0" customWidth="1"/>
  </x:cols>
  <x:sheetData>
    <x:row r="1" ht="24" customHeight="1">
      <x:c r="A1" s="3" t="str">
        <x:v>SABO-Haus · Griesheim A1</x:v>
      </x:c>
      <x:c r="B1" s="2"/>
      <x:c r="C1" s="2"/>
    </x:row>
    <x:row r="2" ht="36" customHeight="1">
      <x:c r="A2" s="2" t="str">
        <x:v>Finanzierungsbeispiel Basis · Bessunger Straße 108/108A · Stand 26.09.2026</x:v>
      </x:c>
      <x:c r="B2" s="2"/>
      <x:c r="C2" s="2"/>
    </x:row>
    <x:row r="3" ht="24" customHeight="1">
      <x:c r="A3" s="2" t="str">
        <x:v>Kaufpreis Haus – Basis</x:v>
      </x:c>
      <x:c r="B3" s="8" t="n">
        <x:v>799000</x:v>
      </x:c>
      <x:c r="C3" s="4"/>
    </x:row>
    <x:row r="4" ht="24" customHeight="1">
      <x:c r="A4" s="2" t="str">
        <x:v>Grunderwerbsteuer · Modellansatz</x:v>
      </x:c>
      <x:c r="B4" s="10" t="n">
        <x:v>0.06</x:v>
      </x:c>
      <x:c r="C4" s="4"/>
    </x:row>
    <x:row r="5" ht="24" customHeight="1">
      <x:c r="A5" s="2" t="str">
        <x:v>Notar und Grundbuch · Modellansatz</x:v>
      </x:c>
      <x:c r="B5" s="10" t="n">
        <x:v>0.02</x:v>
      </x:c>
      <x:c r="C5" s="4"/>
    </x:row>
    <x:row r="6" ht="24" customHeight="1">
      <x:c r="A6" s="2" t="str">
        <x:v>Material für Eigenleistungen</x:v>
      </x:c>
      <x:c r="B6" s="8" t="n">
        <x:v>29000</x:v>
      </x:c>
      <x:c r="C6" s="4"/>
    </x:row>
    <x:row r="7" ht="24" customHeight="1">
      <x:c r="A7" s="19" t="str">
        <x:v>Gesamter Geldbedarf</x:v>
      </x:c>
      <x:c r="B7" s="20" t="n">
        <x:f>B3*(1+B4+B5)+B6</x:f>
        <x:v>891920</x:v>
      </x:c>
      <x:c r="C7" s="20"/>
    </x:row>
    <x:row r="8" ht="24" customHeight="1">
      <x:c r="A8" s="15" t="str">
        <x:v>Eigenmittel richtig einordnen</x:v>
      </x:c>
      <x:c r="B8" s="16"/>
      <x:c r="C8" s="16" t="str">
        <x:v>Barmittel insgesamt</x:v>
      </x:c>
    </x:row>
    <x:row r="9" ht="24" customHeight="1">
      <x:c r="A9" s="2" t="str">
        <x:v>Barmittel für Erwerbsnebenkosten</x:v>
      </x:c>
      <x:c r="B9" s="4" t="n">
        <x:f>B3*(B4+B5)</x:f>
        <x:v>63920</x:v>
      </x:c>
      <x:c r="C9" s="4" t="n">
        <x:f>B9+B11</x:f>
        <x:v>162000</x:v>
      </x:c>
    </x:row>
    <x:row r="10" ht="38" customHeight="1">
      <x:c r="A10" s="2" t="str">
        <x:v>Wert der eigenen Arbeit · bereits im Basispreis berücksichtigt</x:v>
      </x:c>
      <x:c r="B10" s="8" t="n">
        <x:v>48000</x:v>
      </x:c>
      <x:c r="C10" s="4" t="str">
        <x:v>Eigenmittel inkl. Arbeitswert</x:v>
      </x:c>
    </x:row>
    <x:row r="11" ht="24" customHeight="1">
      <x:c r="A11" s="2" t="str">
        <x:v>Weitere Barmittel</x:v>
      </x:c>
      <x:c r="B11" s="8" t="n">
        <x:v>98080</x:v>
      </x:c>
      <x:c r="C11" s="4" t="n">
        <x:f>B9+B10+B11</x:f>
        <x:v>210000</x:v>
      </x:c>
    </x:row>
    <x:row r="12" ht="24" customHeight="1">
      <x:c r="A12" s="19" t="str">
        <x:v>Finanzierungsbedarf</x:v>
      </x:c>
      <x:c r="B12" s="20" t="n">
        <x:f>B7-B9-B11</x:f>
        <x:v>729920</x:v>
      </x:c>
      <x:c r="C12" s="20"/>
    </x:row>
    <x:row r="13" ht="24" customHeight="1">
      <x:c r="A13" s="2" t="str">
        <x:v>KfW-Darlehen · Modellannahme</x:v>
      </x:c>
      <x:c r="B13" s="8" t="n">
        <x:v>100000</x:v>
      </x:c>
      <x:c r="C13" s="4"/>
    </x:row>
    <x:row r="14" ht="24" customHeight="1">
      <x:c r="A14" s="2" t="str">
        <x:v>Verbleibender Bankkredit</x:v>
      </x:c>
      <x:c r="B14" s="4" t="n">
        <x:f>B12-B13</x:f>
        <x:v>629920</x:v>
      </x:c>
      <x:c r="C14" s="4"/>
    </x:row>
    <x:row r="15" ht="24" customHeight="1">
      <x:c r="A15" s="15" t="str">
        <x:v>Finanzierung · Beispielzinsen, keine aktuellen Angebote</x:v>
      </x:c>
      <x:c r="B15" s="16"/>
      <x:c r="C15" s="16"/>
    </x:row>
    <x:row r="16" ht="24" customHeight="1">
      <x:c r="A16" s="2" t="str">
        <x:v>Bank · Sollzins pro Jahr</x:v>
      </x:c>
      <x:c r="B16" s="10" t="n">
        <x:v>0.0375</x:v>
      </x:c>
      <x:c r="C16" s="4"/>
    </x:row>
    <x:row r="17" ht="24" customHeight="1">
      <x:c r="A17" s="2" t="str">
        <x:v>Bank · anfängliche Tilgung pro Jahr</x:v>
      </x:c>
      <x:c r="B17" s="10" t="n">
        <x:v>0.0125</x:v>
      </x:c>
      <x:c r="C17" s="4"/>
    </x:row>
    <x:row r="18" ht="24" customHeight="1">
      <x:c r="A18" s="2" t="str">
        <x:v>KfW · Sollzins pro Jahr</x:v>
      </x:c>
      <x:c r="B18" s="10" t="n">
        <x:v>0.0219</x:v>
      </x:c>
      <x:c r="C18" s="4"/>
    </x:row>
    <x:row r="19" ht="24" customHeight="1">
      <x:c r="A19" s="2" t="str">
        <x:v>Monatliche Bankrate</x:v>
      </x:c>
      <x:c r="B19" s="4" t="n">
        <x:f>B14*(B16+B17)/12</x:f>
        <x:v>2624.6666666666665</x:v>
      </x:c>
      <x:c r="C19" s="4"/>
    </x:row>
    <x:row r="20" ht="24" customHeight="1">
      <x:c r="A20" s="2" t="str">
        <x:v>KfW-Rate in Jahren 1–5 · nur Zinsen</x:v>
      </x:c>
      <x:c r="B20" s="4" t="n">
        <x:f>B13*B18/12</x:f>
        <x:v>182.5</x:v>
      </x:c>
      <x:c r="C20" s="4"/>
    </x:row>
    <x:row r="21" ht="24" customHeight="1">
      <x:c r="A21" s="19" t="str">
        <x:v>Monatliche Kreditrate · Jahre 1–5</x:v>
      </x:c>
      <x:c r="B21" s="20" t="n">
        <x:f>B19+B20</x:f>
        <x:v>2807.1666666666665</x:v>
      </x:c>
      <x:c r="C21" s="20"/>
    </x:row>
    <x:row r="22" ht="24" customHeight="1">
      <x:c r="A22" s="2" t="str">
        <x:v>KfW-Rate ab Jahr 6 · Rückzahlung über weitere 30 Jahre</x:v>
      </x:c>
      <x:c r="B22" s="4" t="n">
        <x:f>IF(B18=0,B13/360,B13*(B18/12)/(1-(1+B18/12)^(-360)))</x:f>
        <x:v>379.19298234971245</x:v>
      </x:c>
      <x:c r="C22" s="4"/>
    </x:row>
    <x:row r="23" ht="24" customHeight="1">
      <x:c r="A23" s="19" t="str">
        <x:v>Monatliche Kreditrate · Jahre 6–10</x:v>
      </x:c>
      <x:c r="B23" s="20" t="n">
        <x:f>B19+B22</x:f>
        <x:v>3003.859649016379</x:v>
      </x:c>
      <x:c r="C23" s="20"/>
    </x:row>
    <x:row r="24" ht="24" customHeight="1">
      <x:c r="A24" s="2" t="str">
        <x:v>Weitere Objektkosten pro Monat · Ausgangsannahme</x:v>
      </x:c>
      <x:c r="B24" s="8" t="n">
        <x:v>190</x:v>
      </x:c>
      <x:c r="C24" s="4"/>
    </x:row>
    <x:row r="25" ht="36" customHeight="1">
      <x:c r="A25" s="2" t="str">
        <x:v>Energiekosten pro Monat · bitte eigene Annahme ergänzen</x:v>
      </x:c>
      <x:c r="B25" s="8"/>
      <x:c r="C25" s="4"/>
    </x:row>
    <x:row r="26" ht="36" customHeight="1">
      <x:c r="A26" s="2" t="str">
        <x:v>Instandhaltungsrücklage pro Monat · bitte ergänzen</x:v>
      </x:c>
      <x:c r="B26" s="8"/>
      <x:c r="C26" s="4"/>
    </x:row>
    <x:row r="27" ht="36" customHeight="1">
      <x:c r="A27" s="2" t="str">
        <x:v>Wohnfläche laut Ausgangsdatei · vor Vertrag abgleichen</x:v>
      </x:c>
      <x:c r="B27" s="12" t="n">
        <x:v>158</x:v>
      </x:c>
      <x:c r="C27" s="4"/>
    </x:row>
    <x:row r="28" ht="36" customHeight="1">
      <x:c r="A28" s="2" t="str">
        <x:v>Kreditrate plus weitere Objektkosten · Jahre 1–5</x:v>
      </x:c>
      <x:c r="B28" s="4" t="n">
        <x:f>B21+B24</x:f>
        <x:v>2997.1666666666665</x:v>
      </x:c>
      <x:c r="C28" s="4"/>
    </x:row>
    <x:row r="29" ht="36" customHeight="1">
      <x:c r="A29" s="19" t="str">
        <x:v>Vollständiges Hausbudget pro Monat · Jahre 1–5</x:v>
      </x:c>
      <x:c r="B29" s="20" t="str">
        <x:f>IF(OR(ISBLANK(B25),ISBLANK(B26)),"Bitte B25 und B26 ergänzen",SUM(B21,B24:B26))</x:f>
        <x:v>Bitte B25 und B26 ergänzen</x:v>
      </x:c>
      <x:c r="C29" s="20"/>
    </x:row>
    <x:row r="30" ht="36" customHeight="1">
      <x:c r="A30" s="2" t="str">
        <x:v>Hausbudget pro m² · Jahre 1–5</x:v>
      </x:c>
      <x:c r="B30" s="4" t="str">
        <x:f>IF(OR(ISBLANK(B25),ISBLANK(B26)),"Noch unvollständig",B29/B27)</x:f>
        <x:v>Noch unvollständig</x:v>
      </x:c>
      <x:c r="C30" s="4"/>
    </x:row>
    <x:row r="31" ht="24" customHeight="1">
      <x:c r="A31" s="15" t="str">
        <x:v>Mietvergleich · frei gewählte Annahmen aus der Ausgangsdatei</x:v>
      </x:c>
      <x:c r="B31" s="16"/>
      <x:c r="C31" s="16"/>
    </x:row>
    <x:row r="32" ht="24" customHeight="1">
      <x:c r="A32" s="2" t="str">
        <x:v>Vergleichsmiete warm pro m²</x:v>
      </x:c>
      <x:c r="B32" s="8" t="n">
        <x:v>20</x:v>
      </x:c>
      <x:c r="C32" s="4"/>
    </x:row>
    <x:row r="33" ht="24" customHeight="1">
      <x:c r="A33" s="2" t="str">
        <x:v>Vergleichsmiete kalt pro m²</x:v>
      </x:c>
      <x:c r="B33" s="8" t="n">
        <x:v>15</x:v>
      </x:c>
      <x:c r="C33" s="4"/>
    </x:row>
    <x:row r="34" ht="24" customHeight="1">
      <x:c r="A34" s="2" t="str">
        <x:v>Vergleichsmiete warm pro Monat</x:v>
      </x:c>
      <x:c r="B34" s="4" t="n">
        <x:f>B32*B27</x:f>
        <x:v>3160</x:v>
      </x:c>
      <x:c r="C34" s="4"/>
    </x:row>
    <x:row r="35" ht="24" customHeight="1">
      <x:c r="A35" s="2" t="str">
        <x:v>Vergleichsmiete kalt pro Monat</x:v>
      </x:c>
      <x:c r="B35" s="4" t="n">
        <x:f>B33*B27</x:f>
        <x:v>2370</x:v>
      </x:c>
      <x:c r="C35" s="4"/>
    </x:row>
    <x:row r="36" ht="24" customHeight="1">
      <x:c r="A36" s="15" t="str">
        <x:v>Hinweise zum Rechenweg</x:v>
      </x:c>
      <x:c r="B36" s="15"/>
      <x:c r="C36" s="15"/>
    </x:row>
    <x:row r="37" ht="35" customHeight="1">
      <x:c r="A37" s="2" t="str">
        <x:v>210.000 € „Eigenmittel“ in der Quelle enthalten 48.000 € Arbeitswert. Als Geld stehen 162.000 € bereit.</x:v>
      </x:c>
      <x:c r="B37" s="2"/>
      <x:c r="C37" s="2"/>
    </x:row>
    <x:row r="38" ht="35" customHeight="1">
      <x:c r="A38" s="2" t="str">
        <x:v>Eigenarbeit senkt bereits den Basis-Kaufpreis. Ein zusätzlicher Abzug vom Geldbedarf wäre eine Doppelanrechnung.</x:v>
      </x:c>
      <x:c r="B38" s="2"/>
      <x:c r="C38" s="2"/>
    </x:row>
    <x:row r="39" ht="35" customHeight="1">
      <x:c r="A39" s="2" t="str">
        <x:v>KfW-Modell: 35 Jahre Gesamtlaufzeit, fünf tilgungsfreie Jahre, zehn Jahre Zinsbindung. Ab Jahr 11 ist eine Anschlussfinanzierung erforderlich.</x:v>
      </x:c>
      <x:c r="B39" s="2"/>
      <x:c r="C39" s="2"/>
    </x:row>
    <x:row r="40" ht="35" customHeight="1">
      <x:c r="A40" s="2" t="str">
        <x:v>2,19 % KfW-Zins und 3,75 % Bankzins sind veränderbare Modellannahmen, keine aktuellen Angebote.</x:v>
      </x:c>
      <x:c r="B40" s="2"/>
      <x:c r="C40" s="2"/>
    </x:row>
    <x:row r="41" ht="35" customHeight="1">
      <x:c r="A41" s="2" t="str">
        <x:v>Energie und Instandhaltung sind nicht automatisch 0 €. Ergänzen Sie B25 und B26; erst dann ist das Hausbudget vollständig.</x:v>
      </x:c>
      <x:c r="B41" s="2"/>
      <x:c r="C41" s="2"/>
    </x:row>
    <x:row r="42" ht="35" customHeight="1">
      <x:c r="A42" s="2" t="str">
        <x:v>Die genannten 158 m² stammen nur aus dem Excel-Beispiel. Eine geprüfte Wohnflächenberechnung ist vor Vertrag erforderlich.</x:v>
      </x:c>
      <x:c r="B42" s="2"/>
      <x:c r="C42" s="2"/>
    </x:row>
    <x:row r="43" ht="35" customHeight="1">
      <x:c r="A43" s="2" t="str">
        <x:v>Die Mietwerte sind keine ermittelten Griesheimer Marktmieten. Finanzierung und Miete sind wegen Tilgung und Eigentum nicht unmittelbar gleichzusetzen.</x:v>
      </x:c>
      <x:c r="B43" s="2"/>
      <x:c r="C43" s="2"/>
    </x:row>
    <x:row r="44" ht="35" customHeight="1">
      <x:c r="A44" s="2" t="str">
        <x:v>Bitte vor dem Notartermin ein individuelles Finanzierungsangebot und eine schriftliche Finanzierungsbestätigung einholen.</x:v>
      </x:c>
      <x:c r="B44" s="2"/>
      <x:c r="C44" s="2"/>
    </x:row>
    <x:row r="45" ht="35" customHeight="1">
      <x:c r="A45" s="2" t="str">
        <x:v>Quelle: bereitgestelltes Finanzierungsbeispiel A1 Griesheim und Leistungsstufenblatt; Korrektur der doppelten Eigenleistungsanrechnung.</x:v>
      </x:c>
      <x:c r="B45" s="2"/>
      <x:c r="C45" s="2"/>
    </x:row>
    <x:row r="46" ht="35" customHeight="1">
      <x:c r="A46" s="2" t="str">
        <x:v>Gelb hinterlegte Felder können geändert werden. Formeln rechnen automatisch. Geldbeträge und Zinssätze dürfen nicht negativ sein.</x:v>
      </x:c>
      <x:c r="B46" s="2"/>
      <x:c r="C46" s="2"/>
    </x:row>
    <x:row r="47" ht="24" customHeight="1">
      <x:c r="A47" s="2"/>
      <x:c r="B47" s="2"/>
      <x:c r="C47" s="2"/>
    </x:row>
    <x:row r="48" ht="24" customHeight="1">
      <x:c r="A48" s="2" t="str">
        <x:v>SABO-Haus GmbH · Am Krummgewann 20 · 64625 Bensheim</x:v>
      </x:c>
      <x:c r="B48" s="2"/>
      <x:c r="C48" s="2"/>
    </x:row>
    <x:row r="49" ht="24" customHeight="1">
      <x:c r="A49" s="2" t="str">
        <x:v>06251 705990 · info@sabo-haus.com · www.sabo-haus.com</x:v>
      </x:c>
      <x:c r="B49" s="2"/>
      <x:c r="C49" s="2"/>
    </x:row>
    <x:row r="50" ht="24" customHeight="1">
      <x:c r="A50" s="2"/>
      <x:c r="B50" s="2"/>
      <x:c r="C50" s="2"/>
    </x:row>
    <x:row r="51" ht="24" customHeight="1">
      <x:c r="A51" s="2"/>
      <x:c r="B51" s="2"/>
      <x:c r="C51" s="2"/>
    </x:row>
    <x:row r="52" ht="24" customHeight="1">
      <x:c r="A52" s="2"/>
      <x:c r="B52" s="2"/>
      <x:c r="C52" s="2"/>
    </x:row>
    <x:row r="53" ht="24" customHeight="1">
      <x:c r="A53" s="2"/>
      <x:c r="B53" s="2"/>
      <x:c r="C53" s="2"/>
    </x:row>
    <x:row r="54" ht="24" customHeight="1">
      <x:c r="A54" s="2"/>
      <x:c r="B54" s="2"/>
      <x:c r="C54" s="2"/>
    </x:row>
    <x:row r="55" ht="24" customHeight="1">
      <x:c r="A55" s="2"/>
      <x:c r="B55" s="2"/>
      <x:c r="C55" s="2"/>
    </x:row>
    <x:row r="56" ht="24" customHeight="1">
      <x:c r="A56" s="2"/>
      <x:c r="B56" s="2"/>
      <x:c r="C56" s="2"/>
    </x:row>
  </x:sheetData>
  <x:mergeCells>
    <x:mergeCell ref="A37:C37"/>
    <x:mergeCell ref="A38:C38"/>
    <x:mergeCell ref="A39:C39"/>
    <x:mergeCell ref="A40:C40"/>
    <x:mergeCell ref="A41:C41"/>
    <x:mergeCell ref="A42:C42"/>
    <x:mergeCell ref="A43:C43"/>
    <x:mergeCell ref="A44:C44"/>
    <x:mergeCell ref="A45:C45"/>
    <x:mergeCell ref="A46:C46"/>
    <x:mergeCell ref="A48:C48"/>
    <x:mergeCell ref="A49:C49"/>
  </x:mergeCells>
  <x:pageMargins left="0.7" right="0.7" top="0.75" bottom="0.75" header="0.3" footer="0.3"/>
</x:worksheet>
</file>